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rver\1с_архив\serg\2025 год\Куличенко\Сады\Расчеты по расходам 2025\"/>
    </mc:Choice>
  </mc:AlternateContent>
  <bookViews>
    <workbookView xWindow="-105" yWindow="-105" windowWidth="23250" windowHeight="12570" tabRatio="918"/>
  </bookViews>
  <sheets>
    <sheet name="26.12.2024" sheetId="52" r:id="rId1"/>
  </sheets>
  <calcPr calcId="152511"/>
</workbook>
</file>

<file path=xl/calcChain.xml><?xml version="1.0" encoding="utf-8"?>
<calcChain xmlns="http://schemas.openxmlformats.org/spreadsheetml/2006/main">
  <c r="L81" i="52" l="1"/>
  <c r="F83" i="52" l="1"/>
  <c r="G83" i="52"/>
  <c r="F60" i="52" l="1"/>
  <c r="G60" i="52"/>
  <c r="E60" i="52"/>
  <c r="F54" i="52"/>
  <c r="G71" i="52"/>
  <c r="F71" i="52"/>
  <c r="E71" i="52"/>
  <c r="E54" i="52" l="1"/>
  <c r="G54" i="52" l="1"/>
  <c r="G81" i="52"/>
  <c r="F81" i="52"/>
  <c r="E81" i="52"/>
  <c r="E83" i="52" s="1"/>
  <c r="G57" i="52"/>
  <c r="F57" i="52"/>
  <c r="E57" i="52"/>
  <c r="D56" i="52"/>
  <c r="G49" i="52"/>
  <c r="F49" i="52"/>
  <c r="E49" i="52"/>
  <c r="G42" i="52"/>
  <c r="F42" i="52"/>
  <c r="E42" i="52"/>
  <c r="D40" i="52"/>
  <c r="C35" i="52"/>
  <c r="G22" i="52"/>
  <c r="F22" i="52"/>
  <c r="E22" i="52"/>
  <c r="G18" i="52"/>
  <c r="F18" i="52"/>
  <c r="E18" i="52"/>
  <c r="C12" i="52"/>
  <c r="E61" i="52" l="1"/>
  <c r="M18" i="52"/>
  <c r="G23" i="52"/>
  <c r="F61" i="52"/>
  <c r="F23" i="52"/>
  <c r="G61" i="52"/>
  <c r="E23" i="52"/>
  <c r="E62" i="52" l="1"/>
  <c r="G62" i="52"/>
  <c r="F62" i="52"/>
  <c r="G72" i="52" l="1"/>
  <c r="G84" i="52" s="1"/>
  <c r="K81" i="52"/>
  <c r="F72" i="52"/>
  <c r="F84" i="52" s="1"/>
  <c r="J81" i="52"/>
  <c r="E72" i="52"/>
  <c r="E84" i="52" s="1"/>
  <c r="I81" i="52"/>
</calcChain>
</file>

<file path=xl/sharedStrings.xml><?xml version="1.0" encoding="utf-8"?>
<sst xmlns="http://schemas.openxmlformats.org/spreadsheetml/2006/main" count="153" uniqueCount="69">
  <si>
    <t>№п/п</t>
  </si>
  <si>
    <t>Наименование расходов</t>
  </si>
  <si>
    <t>Количество</t>
  </si>
  <si>
    <t>Цена</t>
  </si>
  <si>
    <t>Сумма</t>
  </si>
  <si>
    <t>Источник финансового обеспечения: Субсидия на выполнение муниципального задания (местный бюджет)</t>
  </si>
  <si>
    <t>1.2. Социальные пособия и компенсации персоналу в денежной форме (КОСГУ 266) КВР 111</t>
  </si>
  <si>
    <t>Больничные листы</t>
  </si>
  <si>
    <t>Страховые взносы</t>
  </si>
  <si>
    <t>1.1. Расчет (обоснование) расходов на оплату труда (КОСГУ 211) КВР 111</t>
  </si>
  <si>
    <t>1.4. Расчет (обоснование) страховых взносов на обязательное страхование в Пенсионный фонд РФ, в Фонд социального страхования РФ, в Федеральный фонд обязательного медицинского страхования (КОСГУ 213) КВР 119</t>
  </si>
  <si>
    <t xml:space="preserve">1. Расчет (обоснование) выплат персоналу </t>
  </si>
  <si>
    <t>2. Расчет (обоснование) расходов на уплату налогов, сборов и иных платежей</t>
  </si>
  <si>
    <t>2.1. Расчет (обоснование) расходов на уплату налогов, сборов и иных платежей (КОСГУ 291) КВР 851</t>
  </si>
  <si>
    <t>Земельный налог</t>
  </si>
  <si>
    <t>Итого</t>
  </si>
  <si>
    <t>3. Расчет (обоснование) расходов на закупку товаров, работ, услуг</t>
  </si>
  <si>
    <t>Водоснабжение</t>
  </si>
  <si>
    <t>Вывоз ЖБО</t>
  </si>
  <si>
    <t>Вывоз ТКО</t>
  </si>
  <si>
    <t>Электроснабжение</t>
  </si>
  <si>
    <t>Медицинский осмотр</t>
  </si>
  <si>
    <t>Итого расходов</t>
  </si>
  <si>
    <t>Заработная плата согласно штатному расписанию</t>
  </si>
  <si>
    <t>Количество штатных единиц</t>
  </si>
  <si>
    <t>Сумма на 12 месяцев</t>
  </si>
  <si>
    <t>30,2%</t>
  </si>
  <si>
    <t>х</t>
  </si>
  <si>
    <t>Источник финансового обеспечения: Субсидия на иные цели (местный бюджет)</t>
  </si>
  <si>
    <t>1. Расчет (обоснование) расходов на закупку товаров, работ, услуг</t>
  </si>
  <si>
    <t>1.1. Расчет (обоснование) расходов на оплату прочих работ, услуг (КОСГУ 226) КВР 244</t>
  </si>
  <si>
    <t>Услуги по организации питания детей дошкольного возраста</t>
  </si>
  <si>
    <t>Источник финансового обеспечения: Субсидия на выполнение муниципального задания (областной бюджет)</t>
  </si>
  <si>
    <t>2. Расчет (обоснование) расходов на закупку товаров, работ, услуг</t>
  </si>
  <si>
    <t>2.1. Расчет (обоснование) расходов на оплату услуг связи (КОСГУ 221) КВР 244</t>
  </si>
  <si>
    <t>2.2. Расчет (обоснование) расходов на оплату прочих работ, услуг (КОСГУ 226) КВР 244</t>
  </si>
  <si>
    <t>Оказание бухгалтерских услуг</t>
  </si>
  <si>
    <t>1.3. Расчет (обоснование) страховых взносов на обязательное страхование в Пенсионный фонд РФ, в Фонд социального страхования РФ, в Федеральный фонд обязательного медицинского страхования (КОСГУ 213) КВР 119</t>
  </si>
  <si>
    <t>Исполнитель:</t>
  </si>
  <si>
    <t>Экономист I категории МАУ РЦО</t>
  </si>
  <si>
    <t>12 месяцев</t>
  </si>
  <si>
    <t>4 квартала</t>
  </si>
  <si>
    <t>6 месяцев</t>
  </si>
  <si>
    <t>Итого по расчету к ПФХД</t>
  </si>
  <si>
    <t>Налог на имущество</t>
  </si>
  <si>
    <t>Итого расходов по 611</t>
  </si>
  <si>
    <t>3.1. Расчет (обоснование) расходов на оплату коммунальных услуг (КОСГУ 223) КВР 244</t>
  </si>
  <si>
    <t>3.2. Расчет (обоснование) расходов на оплату коммунальных услуг (КОСГУ 223) КВР 247</t>
  </si>
  <si>
    <t>3.3. Расчет (обоснование) расходов на оплату прочих работ, услуг (КОСГУ 226) КВР 244</t>
  </si>
  <si>
    <t>Тепловая энергия</t>
  </si>
  <si>
    <t>на 2025 текущий финансовый год</t>
  </si>
  <si>
    <t>на 2026 первый год планового периода</t>
  </si>
  <si>
    <t>на 2027 второй год планового периода</t>
  </si>
  <si>
    <t>907 07 01 0240172460 611</t>
  </si>
  <si>
    <t>907 07 01 0240100590 611</t>
  </si>
  <si>
    <t>80 руб.</t>
  </si>
  <si>
    <t>907 07 01 0240100590 612</t>
  </si>
  <si>
    <t>Услуги связи</t>
  </si>
  <si>
    <t>Итого по 612 коду</t>
  </si>
  <si>
    <t>Приобретение котельно-печного топлива</t>
  </si>
  <si>
    <t xml:space="preserve">Итого </t>
  </si>
  <si>
    <t>3.4. Расчет (обоснование) расходов на увеличение стоимости горюче-смазочных материалов (КОСГУ 343) КВР 244</t>
  </si>
  <si>
    <t>Итого по 130 коду дохода</t>
  </si>
  <si>
    <t>907 07 01 0000000000 244 код дохода 130</t>
  </si>
  <si>
    <t>Источник финансового обеспечения: От оказания услуг(выполнение работ) на платной основе ( Внебюджетные средства)</t>
  </si>
  <si>
    <t>И.А. Куличенко</t>
  </si>
  <si>
    <t>Расчеты (обоснования) к плану финансово-хозяйственной деятельности МБДОУ Поповский  д/с № 5 "Ромашка" на 2025 и плановый период 2026-2027 год от 26.12.2024 г.</t>
  </si>
  <si>
    <t>20чел. * 227 дней</t>
  </si>
  <si>
    <t>20 чел.*60дн.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</si>
</sst>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,"/>
    <numFmt numFmtId="165" formatCode="0.0"/>
    <numFmt numFmtId="166" formatCode="0.000"/>
    <numFmt numFmtId="167" formatCode="_-* #,##0.00_р_._-;\-* #,##0.00_р_._-;_-* \-?_р_._-;_-@_-"/>
    <numFmt numFmtId="168" formatCode="#,##0.000"/>
  </numFmts>
  <fonts count="7" x14ac:knownFonts="1">
    <font>
      <sz val="10"/>
      <name val="Arial"/>
      <family val="2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27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2" fillId="0" borderId="0" xfId="0" applyFont="1" applyAlignment="1">
      <alignment horizontal="center" wrapText="1"/>
    </xf>
    <xf numFmtId="4" fontId="2" fillId="0" borderId="0" xfId="1" applyNumberFormat="1" applyFont="1" applyAlignment="1">
      <alignment horizontal="center" wrapText="1"/>
    </xf>
    <xf numFmtId="0" fontId="2" fillId="0" borderId="1" xfId="1" applyFont="1" applyBorder="1" applyAlignment="1">
      <alignment horizontal="center" wrapText="1"/>
    </xf>
    <xf numFmtId="4" fontId="2" fillId="0" borderId="1" xfId="1" applyNumberFormat="1" applyFont="1" applyBorder="1" applyAlignment="1">
      <alignment horizontal="center" wrapText="1"/>
    </xf>
    <xf numFmtId="2" fontId="2" fillId="0" borderId="1" xfId="1" applyNumberFormat="1" applyFont="1" applyBorder="1" applyAlignment="1">
      <alignment horizontal="center" wrapText="1"/>
    </xf>
    <xf numFmtId="166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1" applyFont="1" applyAlignment="1">
      <alignment horizontal="center" wrapText="1"/>
    </xf>
    <xf numFmtId="168" fontId="2" fillId="0" borderId="0" xfId="1" applyNumberFormat="1" applyFont="1" applyAlignment="1">
      <alignment horizontal="center" wrapText="1"/>
    </xf>
    <xf numFmtId="165" fontId="3" fillId="0" borderId="0" xfId="1" applyNumberFormat="1" applyFont="1" applyAlignment="1">
      <alignment horizontal="center" wrapText="1"/>
    </xf>
    <xf numFmtId="168" fontId="3" fillId="0" borderId="0" xfId="1" applyNumberFormat="1" applyFont="1" applyAlignment="1">
      <alignment horizontal="center" wrapText="1"/>
    </xf>
    <xf numFmtId="164" fontId="2" fillId="0" borderId="0" xfId="1" applyNumberFormat="1" applyFont="1" applyAlignment="1">
      <alignment horizontal="center" wrapText="1"/>
    </xf>
    <xf numFmtId="167" fontId="2" fillId="0" borderId="0" xfId="1" applyNumberFormat="1" applyFont="1" applyAlignment="1">
      <alignment horizontal="center" wrapText="1"/>
    </xf>
    <xf numFmtId="166" fontId="2" fillId="0" borderId="1" xfId="1" applyNumberFormat="1" applyFont="1" applyBorder="1" applyAlignment="1">
      <alignment horizontal="center" wrapText="1"/>
    </xf>
    <xf numFmtId="49" fontId="2" fillId="0" borderId="1" xfId="1" applyNumberFormat="1" applyFont="1" applyBorder="1" applyAlignment="1">
      <alignment horizontal="center" wrapText="1"/>
    </xf>
    <xf numFmtId="2" fontId="3" fillId="0" borderId="1" xfId="1" applyNumberFormat="1" applyFont="1" applyBorder="1" applyAlignment="1">
      <alignment horizontal="center" wrapText="1"/>
    </xf>
    <xf numFmtId="165" fontId="2" fillId="0" borderId="0" xfId="1" applyNumberFormat="1" applyFont="1" applyAlignment="1">
      <alignment horizontal="center" wrapText="1"/>
    </xf>
    <xf numFmtId="2" fontId="2" fillId="0" borderId="1" xfId="1" applyNumberFormat="1" applyFont="1" applyBorder="1" applyAlignment="1">
      <alignment horizontal="center" vertical="center" wrapText="1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center" wrapText="1"/>
    </xf>
    <xf numFmtId="0" fontId="6" fillId="0" borderId="0" xfId="1" applyFont="1" applyAlignment="1">
      <alignment horizontal="center" wrapText="1"/>
    </xf>
    <xf numFmtId="168" fontId="5" fillId="0" borderId="0" xfId="1" applyNumberFormat="1" applyFont="1" applyAlignment="1">
      <alignment horizontal="center" wrapTex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 wrapText="1"/>
    </xf>
    <xf numFmtId="2" fontId="2" fillId="0" borderId="0" xfId="0" applyNumberFormat="1" applyFont="1" applyAlignment="1">
      <alignment horizontal="center" vertical="top" wrapText="1"/>
    </xf>
    <xf numFmtId="0" fontId="2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168" fontId="2" fillId="0" borderId="0" xfId="1" applyNumberFormat="1" applyFont="1" applyAlignment="1">
      <alignment horizontal="center" vertical="center" wrapText="1"/>
    </xf>
    <xf numFmtId="166" fontId="2" fillId="0" borderId="1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center" wrapText="1"/>
    </xf>
    <xf numFmtId="0" fontId="4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wrapText="1"/>
    </xf>
    <xf numFmtId="0" fontId="2" fillId="0" borderId="0" xfId="1" applyFont="1" applyBorder="1" applyAlignment="1">
      <alignment horizontal="center" wrapText="1"/>
    </xf>
    <xf numFmtId="166" fontId="2" fillId="0" borderId="0" xfId="1" applyNumberFormat="1" applyFont="1" applyBorder="1" applyAlignment="1">
      <alignment horizontal="center" wrapText="1"/>
    </xf>
    <xf numFmtId="2" fontId="2" fillId="0" borderId="0" xfId="1" applyNumberFormat="1" applyFont="1" applyBorder="1" applyAlignment="1">
      <alignment horizontal="center" wrapText="1"/>
    </xf>
    <xf numFmtId="2" fontId="3" fillId="0" borderId="0" xfId="1" applyNumberFormat="1" applyFont="1" applyBorder="1" applyAlignment="1">
      <alignment horizontal="center" wrapText="1"/>
    </xf>
    <xf numFmtId="0" fontId="2" fillId="2" borderId="1" xfId="1" applyFont="1" applyFill="1" applyBorder="1" applyAlignment="1">
      <alignment horizontal="center" wrapText="1"/>
    </xf>
    <xf numFmtId="2" fontId="3" fillId="2" borderId="1" xfId="1" applyNumberFormat="1" applyFont="1" applyFill="1" applyBorder="1" applyAlignment="1">
      <alignment horizontal="center" wrapText="1"/>
    </xf>
    <xf numFmtId="0" fontId="2" fillId="0" borderId="0" xfId="1" applyFont="1" applyFill="1" applyBorder="1" applyAlignment="1">
      <alignment horizontal="center" wrapText="1"/>
    </xf>
    <xf numFmtId="166" fontId="2" fillId="0" borderId="0" xfId="1" applyNumberFormat="1" applyFont="1" applyFill="1" applyBorder="1" applyAlignment="1">
      <alignment horizontal="center" wrapText="1"/>
    </xf>
    <xf numFmtId="2" fontId="2" fillId="0" borderId="0" xfId="1" applyNumberFormat="1" applyFont="1" applyFill="1" applyBorder="1" applyAlignment="1">
      <alignment horizontal="center" wrapText="1"/>
    </xf>
    <xf numFmtId="2" fontId="3" fillId="0" borderId="0" xfId="1" applyNumberFormat="1" applyFont="1" applyFill="1" applyBorder="1" applyAlignment="1">
      <alignment horizontal="center" wrapText="1"/>
    </xf>
    <xf numFmtId="0" fontId="3" fillId="2" borderId="2" xfId="1" applyFont="1" applyFill="1" applyBorder="1" applyAlignment="1">
      <alignment horizontal="center" wrapText="1"/>
    </xf>
    <xf numFmtId="0" fontId="3" fillId="2" borderId="3" xfId="1" applyFont="1" applyFill="1" applyBorder="1" applyAlignment="1">
      <alignment horizontal="center" wrapText="1"/>
    </xf>
    <xf numFmtId="2" fontId="3" fillId="2" borderId="3" xfId="1" applyNumberFormat="1" applyFont="1" applyFill="1" applyBorder="1" applyAlignment="1">
      <alignment horizontal="center" wrapText="1"/>
    </xf>
    <xf numFmtId="166" fontId="3" fillId="0" borderId="1" xfId="1" applyNumberFormat="1" applyFont="1" applyBorder="1" applyAlignment="1">
      <alignment horizontal="center" wrapText="1"/>
    </xf>
    <xf numFmtId="1" fontId="2" fillId="0" borderId="1" xfId="1" applyNumberFormat="1" applyFont="1" applyFill="1" applyBorder="1" applyAlignment="1">
      <alignment horizontal="center" vertical="center" wrapText="1"/>
    </xf>
    <xf numFmtId="2" fontId="2" fillId="0" borderId="0" xfId="1" applyNumberFormat="1" applyFont="1" applyAlignment="1">
      <alignment horizontal="center" vertical="center" wrapText="1"/>
    </xf>
    <xf numFmtId="0" fontId="4" fillId="0" borderId="0" xfId="1" applyFont="1" applyFill="1" applyAlignment="1">
      <alignment horizontal="center" wrapText="1"/>
    </xf>
    <xf numFmtId="0" fontId="3" fillId="3" borderId="0" xfId="1" applyFont="1" applyFill="1" applyAlignment="1">
      <alignment horizontal="center" wrapText="1"/>
    </xf>
    <xf numFmtId="49" fontId="3" fillId="3" borderId="0" xfId="1" applyNumberFormat="1" applyFont="1" applyFill="1" applyAlignment="1">
      <alignment horizontal="center" wrapText="1"/>
    </xf>
    <xf numFmtId="0" fontId="3" fillId="0" borderId="7" xfId="1" applyFont="1" applyFill="1" applyBorder="1" applyAlignment="1">
      <alignment horizontal="center" wrapText="1"/>
    </xf>
    <xf numFmtId="0" fontId="2" fillId="0" borderId="5" xfId="1" applyFont="1" applyBorder="1" applyAlignment="1">
      <alignment horizontal="center" wrapText="1"/>
    </xf>
    <xf numFmtId="0" fontId="2" fillId="0" borderId="6" xfId="1" applyFont="1" applyBorder="1" applyAlignment="1">
      <alignment horizontal="center" wrapText="1"/>
    </xf>
    <xf numFmtId="166" fontId="2" fillId="0" borderId="5" xfId="1" applyNumberFormat="1" applyFont="1" applyBorder="1" applyAlignment="1">
      <alignment horizontal="center" wrapText="1"/>
    </xf>
    <xf numFmtId="166" fontId="2" fillId="0" borderId="6" xfId="1" applyNumberFormat="1" applyFont="1" applyBorder="1" applyAlignment="1">
      <alignment horizontal="center" wrapText="1"/>
    </xf>
    <xf numFmtId="2" fontId="2" fillId="0" borderId="5" xfId="1" applyNumberFormat="1" applyFont="1" applyBorder="1" applyAlignment="1">
      <alignment horizontal="center" wrapText="1"/>
    </xf>
    <xf numFmtId="2" fontId="2" fillId="0" borderId="6" xfId="1" applyNumberFormat="1" applyFont="1" applyBorder="1" applyAlignment="1">
      <alignment horizontal="center" wrapText="1"/>
    </xf>
    <xf numFmtId="0" fontId="2" fillId="0" borderId="2" xfId="1" applyFont="1" applyBorder="1" applyAlignment="1">
      <alignment horizontal="center" wrapText="1"/>
    </xf>
    <xf numFmtId="0" fontId="2" fillId="0" borderId="3" xfId="1" applyFont="1" applyBorder="1" applyAlignment="1">
      <alignment horizontal="center" wrapText="1"/>
    </xf>
    <xf numFmtId="0" fontId="2" fillId="0" borderId="4" xfId="1" applyFont="1" applyBorder="1" applyAlignment="1">
      <alignment horizontal="center" wrapText="1"/>
    </xf>
    <xf numFmtId="0" fontId="3" fillId="0" borderId="2" xfId="1" applyFont="1" applyBorder="1" applyAlignment="1">
      <alignment horizontal="center" wrapText="1"/>
    </xf>
    <xf numFmtId="0" fontId="3" fillId="0" borderId="3" xfId="1" applyFont="1" applyBorder="1" applyAlignment="1">
      <alignment horizontal="center" wrapText="1"/>
    </xf>
    <xf numFmtId="0" fontId="3" fillId="0" borderId="4" xfId="1" applyFont="1" applyBorder="1" applyAlignment="1">
      <alignment horizontal="center" wrapText="1"/>
    </xf>
    <xf numFmtId="0" fontId="3" fillId="0" borderId="7" xfId="1" applyFont="1" applyBorder="1" applyAlignment="1">
      <alignment horizontal="center" wrapText="1"/>
    </xf>
    <xf numFmtId="0" fontId="3" fillId="3" borderId="7" xfId="1" applyFont="1" applyFill="1" applyBorder="1" applyAlignment="1">
      <alignment horizontal="center" wrapText="1"/>
    </xf>
    <xf numFmtId="166" fontId="3" fillId="2" borderId="2" xfId="1" applyNumberFormat="1" applyFont="1" applyFill="1" applyBorder="1" applyAlignment="1">
      <alignment horizontal="center" wrapText="1"/>
    </xf>
    <xf numFmtId="166" fontId="3" fillId="2" borderId="3" xfId="1" applyNumberFormat="1" applyFont="1" applyFill="1" applyBorder="1" applyAlignment="1">
      <alignment horizontal="center" wrapText="1"/>
    </xf>
    <xf numFmtId="166" fontId="3" fillId="2" borderId="4" xfId="1" applyNumberFormat="1" applyFont="1" applyFill="1" applyBorder="1" applyAlignment="1">
      <alignment horizontal="center" wrapText="1"/>
    </xf>
    <xf numFmtId="0" fontId="3" fillId="2" borderId="2" xfId="1" applyFont="1" applyFill="1" applyBorder="1" applyAlignment="1">
      <alignment horizontal="center" wrapText="1"/>
    </xf>
    <xf numFmtId="0" fontId="3" fillId="2" borderId="3" xfId="1" applyFont="1" applyFill="1" applyBorder="1" applyAlignment="1">
      <alignment horizontal="center" wrapText="1"/>
    </xf>
    <xf numFmtId="0" fontId="3" fillId="2" borderId="4" xfId="1" applyFont="1" applyFill="1" applyBorder="1" applyAlignment="1">
      <alignment horizontal="center" wrapText="1"/>
    </xf>
  </cellXfs>
  <cellStyles count="2">
    <cellStyle name="Обычный" xfId="0" builtinId="0"/>
    <cellStyle name="Обычный_Расчеты к сметам на 2007г" xfId="1"/>
  </cellStyles>
  <dxfs count="0"/>
  <tableStyles count="0" defaultTableStyle="TableStyleMedium9" defaultPivotStyle="PivotStyleLight16"/>
  <colors>
    <mruColors>
      <color rgb="FF00FF00"/>
      <color rgb="FFE838C6"/>
      <color rgb="FF00FFFF"/>
      <color rgb="FFD4E5BD"/>
      <color rgb="FFCFDFAF"/>
      <color rgb="FFEBFDFD"/>
      <color rgb="FFDBE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3"/>
  <sheetViews>
    <sheetView tabSelected="1" topLeftCell="A64" workbookViewId="0">
      <selection activeCell="C80" sqref="C80"/>
    </sheetView>
  </sheetViews>
  <sheetFormatPr defaultColWidth="9.140625" defaultRowHeight="15.75" x14ac:dyDescent="0.25"/>
  <cols>
    <col min="1" max="1" width="6.28515625" style="7" bestFit="1" customWidth="1"/>
    <col min="2" max="2" width="52" style="7" customWidth="1"/>
    <col min="3" max="3" width="15" style="7" customWidth="1"/>
    <col min="4" max="4" width="13.42578125" style="7" customWidth="1"/>
    <col min="5" max="5" width="25.140625" style="7" customWidth="1"/>
    <col min="6" max="6" width="23" style="7" customWidth="1"/>
    <col min="7" max="7" width="22" style="7" customWidth="1"/>
    <col min="8" max="8" width="12.42578125" style="7" customWidth="1"/>
    <col min="9" max="9" width="12.28515625" style="7" customWidth="1"/>
    <col min="10" max="10" width="12.5703125" style="7" customWidth="1"/>
    <col min="11" max="11" width="11.7109375" style="7" customWidth="1"/>
    <col min="12" max="12" width="0.7109375" style="7" hidden="1" customWidth="1"/>
    <col min="13" max="13" width="15.42578125" style="7" bestFit="1" customWidth="1"/>
    <col min="14" max="14" width="6.5703125" style="1" customWidth="1"/>
    <col min="15" max="17" width="14.85546875" style="7" customWidth="1"/>
    <col min="18" max="16384" width="9.140625" style="7"/>
  </cols>
  <sheetData>
    <row r="1" spans="1:13" s="30" customFormat="1" ht="72" customHeight="1" x14ac:dyDescent="0.3">
      <c r="A1" s="49" t="s">
        <v>66</v>
      </c>
      <c r="B1" s="49"/>
      <c r="C1" s="49"/>
      <c r="D1" s="49"/>
      <c r="E1" s="49"/>
      <c r="F1" s="49"/>
      <c r="G1" s="49"/>
      <c r="I1" s="10"/>
      <c r="M1" s="11"/>
    </row>
    <row r="2" spans="1:13" s="30" customFormat="1" x14ac:dyDescent="0.25">
      <c r="A2" s="50" t="s">
        <v>32</v>
      </c>
      <c r="B2" s="50"/>
      <c r="C2" s="50"/>
      <c r="D2" s="50"/>
      <c r="E2" s="50"/>
      <c r="F2" s="50"/>
      <c r="G2" s="50"/>
      <c r="H2" s="10"/>
      <c r="I2" s="10"/>
      <c r="M2" s="11"/>
    </row>
    <row r="3" spans="1:13" s="30" customFormat="1" x14ac:dyDescent="0.25">
      <c r="A3" s="51" t="s">
        <v>53</v>
      </c>
      <c r="B3" s="51"/>
      <c r="C3" s="51"/>
      <c r="D3" s="51"/>
      <c r="E3" s="51"/>
      <c r="F3" s="51"/>
      <c r="G3" s="51"/>
      <c r="H3" s="10"/>
      <c r="I3" s="10"/>
      <c r="M3" s="11"/>
    </row>
    <row r="4" spans="1:13" s="30" customFormat="1" ht="15.75" customHeight="1" x14ac:dyDescent="0.25">
      <c r="A4" s="52" t="s">
        <v>11</v>
      </c>
      <c r="B4" s="52"/>
      <c r="C4" s="52"/>
      <c r="D4" s="52"/>
      <c r="E4" s="52"/>
      <c r="F4" s="52"/>
      <c r="G4" s="52"/>
      <c r="H4" s="10"/>
      <c r="I4" s="10"/>
      <c r="M4" s="11"/>
    </row>
    <row r="5" spans="1:13" s="8" customFormat="1" x14ac:dyDescent="0.25">
      <c r="A5" s="53" t="s">
        <v>0</v>
      </c>
      <c r="B5" s="55" t="s">
        <v>1</v>
      </c>
      <c r="C5" s="53" t="s">
        <v>24</v>
      </c>
      <c r="D5" s="57" t="s">
        <v>25</v>
      </c>
      <c r="E5" s="59" t="s">
        <v>4</v>
      </c>
      <c r="F5" s="60"/>
      <c r="G5" s="61"/>
      <c r="M5" s="9"/>
    </row>
    <row r="6" spans="1:13" s="8" customFormat="1" ht="31.5" x14ac:dyDescent="0.25">
      <c r="A6" s="54"/>
      <c r="B6" s="56"/>
      <c r="C6" s="54"/>
      <c r="D6" s="58"/>
      <c r="E6" s="3" t="s">
        <v>50</v>
      </c>
      <c r="F6" s="4" t="s">
        <v>51</v>
      </c>
      <c r="G6" s="4" t="s">
        <v>52</v>
      </c>
      <c r="M6" s="9"/>
    </row>
    <row r="7" spans="1:13" s="8" customFormat="1" x14ac:dyDescent="0.25">
      <c r="A7" s="62" t="s">
        <v>9</v>
      </c>
      <c r="B7" s="63"/>
      <c r="C7" s="63"/>
      <c r="D7" s="63"/>
      <c r="E7" s="63"/>
      <c r="F7" s="63"/>
      <c r="G7" s="64"/>
      <c r="H7" s="17"/>
      <c r="I7" s="17"/>
      <c r="M7" s="9"/>
    </row>
    <row r="8" spans="1:13" s="8" customFormat="1" x14ac:dyDescent="0.25">
      <c r="A8" s="3">
        <v>1</v>
      </c>
      <c r="B8" s="14" t="s">
        <v>23</v>
      </c>
      <c r="C8" s="5"/>
      <c r="D8" s="5"/>
      <c r="E8" s="5">
        <v>1309500</v>
      </c>
      <c r="F8" s="5">
        <v>1309500</v>
      </c>
      <c r="G8" s="5">
        <v>1309500</v>
      </c>
      <c r="M8" s="9"/>
    </row>
    <row r="9" spans="1:13" s="8" customFormat="1" x14ac:dyDescent="0.25">
      <c r="A9" s="62" t="s">
        <v>6</v>
      </c>
      <c r="B9" s="63"/>
      <c r="C9" s="63"/>
      <c r="D9" s="63"/>
      <c r="E9" s="63"/>
      <c r="F9" s="63"/>
      <c r="G9" s="64"/>
      <c r="H9" s="17"/>
      <c r="I9" s="17"/>
      <c r="M9" s="9"/>
    </row>
    <row r="10" spans="1:13" s="8" customFormat="1" x14ac:dyDescent="0.25">
      <c r="A10" s="3">
        <v>1</v>
      </c>
      <c r="B10" s="3" t="s">
        <v>7</v>
      </c>
      <c r="C10" s="5"/>
      <c r="D10" s="5"/>
      <c r="E10" s="5">
        <v>10000</v>
      </c>
      <c r="F10" s="5">
        <v>10000</v>
      </c>
      <c r="G10" s="5">
        <v>10000</v>
      </c>
      <c r="J10" s="12"/>
      <c r="L10" s="13"/>
      <c r="M10" s="2"/>
    </row>
    <row r="11" spans="1:13" s="8" customFormat="1" ht="38.25" customHeight="1" x14ac:dyDescent="0.25">
      <c r="A11" s="62" t="s">
        <v>10</v>
      </c>
      <c r="B11" s="63"/>
      <c r="C11" s="63"/>
      <c r="D11" s="63"/>
      <c r="E11" s="63"/>
      <c r="F11" s="63"/>
      <c r="G11" s="64"/>
      <c r="H11" s="17"/>
      <c r="I11" s="17"/>
      <c r="M11" s="9"/>
    </row>
    <row r="12" spans="1:13" s="8" customFormat="1" x14ac:dyDescent="0.25">
      <c r="A12" s="3">
        <v>1</v>
      </c>
      <c r="B12" s="3" t="s">
        <v>8</v>
      </c>
      <c r="C12" s="5">
        <f>E8</f>
        <v>1309500</v>
      </c>
      <c r="D12" s="15" t="s">
        <v>26</v>
      </c>
      <c r="E12" s="5">
        <v>395469</v>
      </c>
      <c r="F12" s="5">
        <v>395469</v>
      </c>
      <c r="G12" s="5">
        <v>395469</v>
      </c>
      <c r="J12" s="12"/>
      <c r="L12" s="13"/>
      <c r="M12" s="2"/>
    </row>
    <row r="13" spans="1:13" s="30" customFormat="1" ht="15.75" customHeight="1" x14ac:dyDescent="0.25">
      <c r="A13" s="65" t="s">
        <v>33</v>
      </c>
      <c r="B13" s="65"/>
      <c r="C13" s="65"/>
      <c r="D13" s="65"/>
      <c r="E13" s="65"/>
      <c r="F13" s="65"/>
      <c r="G13" s="65"/>
      <c r="H13" s="10"/>
      <c r="I13" s="10"/>
      <c r="M13" s="11"/>
    </row>
    <row r="14" spans="1:13" s="8" customFormat="1" x14ac:dyDescent="0.25">
      <c r="A14" s="53" t="s">
        <v>0</v>
      </c>
      <c r="B14" s="55" t="s">
        <v>1</v>
      </c>
      <c r="C14" s="53" t="s">
        <v>2</v>
      </c>
      <c r="D14" s="57" t="s">
        <v>3</v>
      </c>
      <c r="E14" s="59" t="s">
        <v>4</v>
      </c>
      <c r="F14" s="60"/>
      <c r="G14" s="61"/>
      <c r="M14" s="9"/>
    </row>
    <row r="15" spans="1:13" s="8" customFormat="1" ht="31.5" x14ac:dyDescent="0.25">
      <c r="A15" s="54"/>
      <c r="B15" s="56"/>
      <c r="C15" s="54"/>
      <c r="D15" s="58"/>
      <c r="E15" s="3" t="s">
        <v>50</v>
      </c>
      <c r="F15" s="4" t="s">
        <v>51</v>
      </c>
      <c r="G15" s="4" t="s">
        <v>52</v>
      </c>
      <c r="M15" s="9"/>
    </row>
    <row r="16" spans="1:13" s="8" customFormat="1" ht="15.75" customHeight="1" x14ac:dyDescent="0.25">
      <c r="A16" s="62" t="s">
        <v>34</v>
      </c>
      <c r="B16" s="63"/>
      <c r="C16" s="63"/>
      <c r="D16" s="63"/>
      <c r="E16" s="63"/>
      <c r="F16" s="63"/>
      <c r="G16" s="64"/>
      <c r="M16" s="9"/>
    </row>
    <row r="17" spans="1:13" s="8" customFormat="1" x14ac:dyDescent="0.25">
      <c r="A17" s="3">
        <v>1</v>
      </c>
      <c r="B17" s="3" t="s">
        <v>57</v>
      </c>
      <c r="C17" s="5" t="s">
        <v>40</v>
      </c>
      <c r="D17" s="5"/>
      <c r="E17" s="5">
        <v>28210</v>
      </c>
      <c r="F17" s="5">
        <v>28210</v>
      </c>
      <c r="G17" s="5">
        <v>28210</v>
      </c>
      <c r="H17" s="17"/>
      <c r="I17" s="17"/>
      <c r="M17" s="9"/>
    </row>
    <row r="18" spans="1:13" s="8" customFormat="1" x14ac:dyDescent="0.25">
      <c r="A18" s="3"/>
      <c r="B18" s="32" t="s">
        <v>15</v>
      </c>
      <c r="C18" s="16" t="s">
        <v>27</v>
      </c>
      <c r="D18" s="16" t="s">
        <v>27</v>
      </c>
      <c r="E18" s="16">
        <f>SUM(E17:E17)</f>
        <v>28210</v>
      </c>
      <c r="F18" s="16">
        <f>SUM(F17:F17)</f>
        <v>28210</v>
      </c>
      <c r="G18" s="16">
        <f>SUM(G17:G17)</f>
        <v>28210</v>
      </c>
      <c r="H18" s="17"/>
      <c r="I18" s="17"/>
      <c r="M18" s="9" t="e">
        <f>G18+G22+#REF!</f>
        <v>#REF!</v>
      </c>
    </row>
    <row r="19" spans="1:13" s="8" customFormat="1" x14ac:dyDescent="0.25">
      <c r="A19" s="62" t="s">
        <v>35</v>
      </c>
      <c r="B19" s="63"/>
      <c r="C19" s="63"/>
      <c r="D19" s="63"/>
      <c r="E19" s="63"/>
      <c r="F19" s="63"/>
      <c r="G19" s="64"/>
      <c r="H19" s="17"/>
      <c r="I19" s="17"/>
      <c r="M19" s="9"/>
    </row>
    <row r="20" spans="1:13" s="8" customFormat="1" x14ac:dyDescent="0.25">
      <c r="A20" s="3">
        <v>1</v>
      </c>
      <c r="B20" s="14" t="s">
        <v>36</v>
      </c>
      <c r="C20" s="5" t="s">
        <v>42</v>
      </c>
      <c r="D20" s="5">
        <v>20183.330000000002</v>
      </c>
      <c r="E20" s="5">
        <v>121100</v>
      </c>
      <c r="F20" s="5">
        <v>121100</v>
      </c>
      <c r="G20" s="5">
        <v>121100</v>
      </c>
      <c r="M20" s="9"/>
    </row>
    <row r="21" spans="1:13" s="8" customFormat="1" x14ac:dyDescent="0.25">
      <c r="A21" s="3">
        <v>2</v>
      </c>
      <c r="B21" s="14" t="s">
        <v>21</v>
      </c>
      <c r="C21" s="5"/>
      <c r="D21" s="5"/>
      <c r="E21" s="5">
        <v>0</v>
      </c>
      <c r="F21" s="5">
        <v>0</v>
      </c>
      <c r="G21" s="5">
        <v>0</v>
      </c>
      <c r="H21" s="17"/>
      <c r="I21" s="17"/>
      <c r="M21" s="9"/>
    </row>
    <row r="22" spans="1:13" s="8" customFormat="1" x14ac:dyDescent="0.25">
      <c r="A22" s="3"/>
      <c r="B22" s="32" t="s">
        <v>15</v>
      </c>
      <c r="C22" s="16" t="s">
        <v>27</v>
      </c>
      <c r="D22" s="16" t="s">
        <v>27</v>
      </c>
      <c r="E22" s="16">
        <f>SUM(E20:E21)</f>
        <v>121100</v>
      </c>
      <c r="F22" s="16">
        <f t="shared" ref="F22:G22" si="0">SUM(F20:F21)</f>
        <v>121100</v>
      </c>
      <c r="G22" s="16">
        <f t="shared" si="0"/>
        <v>121100</v>
      </c>
      <c r="H22" s="17"/>
      <c r="I22" s="17"/>
      <c r="M22" s="9"/>
    </row>
    <row r="23" spans="1:13" s="30" customFormat="1" ht="15.75" customHeight="1" x14ac:dyDescent="0.25">
      <c r="A23" s="62" t="s">
        <v>22</v>
      </c>
      <c r="B23" s="63"/>
      <c r="C23" s="63"/>
      <c r="D23" s="63"/>
      <c r="E23" s="16">
        <f>E22+E18+E12+E10+E8</f>
        <v>1864279</v>
      </c>
      <c r="F23" s="16">
        <f>F22+F18+F12+F10+F8</f>
        <v>1864279</v>
      </c>
      <c r="G23" s="16">
        <f>G22+G18+G12+G10+G8</f>
        <v>1864279</v>
      </c>
      <c r="H23" s="10"/>
      <c r="I23" s="10"/>
      <c r="M23" s="11"/>
    </row>
    <row r="24" spans="1:13" s="30" customFormat="1" ht="13.5" customHeight="1" x14ac:dyDescent="0.3">
      <c r="A24" s="31"/>
      <c r="B24" s="31"/>
      <c r="C24" s="31"/>
      <c r="D24" s="31"/>
      <c r="E24" s="31"/>
      <c r="F24" s="31"/>
      <c r="G24" s="31"/>
      <c r="I24" s="10"/>
      <c r="M24" s="11"/>
    </row>
    <row r="25" spans="1:13" s="30" customFormat="1" ht="25.5" customHeight="1" x14ac:dyDescent="0.25">
      <c r="A25" s="50" t="s">
        <v>5</v>
      </c>
      <c r="B25" s="50"/>
      <c r="C25" s="50"/>
      <c r="D25" s="50"/>
      <c r="E25" s="50"/>
      <c r="F25" s="50"/>
      <c r="G25" s="50"/>
      <c r="H25" s="10"/>
      <c r="I25" s="10"/>
      <c r="M25" s="11"/>
    </row>
    <row r="26" spans="1:13" s="30" customFormat="1" ht="24.75" customHeight="1" x14ac:dyDescent="0.25">
      <c r="A26" s="51" t="s">
        <v>54</v>
      </c>
      <c r="B26" s="51"/>
      <c r="C26" s="51"/>
      <c r="D26" s="51"/>
      <c r="E26" s="51"/>
      <c r="F26" s="51"/>
      <c r="G26" s="51"/>
      <c r="H26" s="10"/>
      <c r="I26" s="10"/>
      <c r="M26" s="11"/>
    </row>
    <row r="27" spans="1:13" s="30" customFormat="1" ht="15.75" customHeight="1" x14ac:dyDescent="0.25">
      <c r="A27" s="52" t="s">
        <v>11</v>
      </c>
      <c r="B27" s="52"/>
      <c r="C27" s="52"/>
      <c r="D27" s="52"/>
      <c r="E27" s="52"/>
      <c r="F27" s="52"/>
      <c r="G27" s="52"/>
      <c r="H27" s="10"/>
      <c r="I27" s="10"/>
      <c r="M27" s="11"/>
    </row>
    <row r="28" spans="1:13" s="8" customFormat="1" x14ac:dyDescent="0.25">
      <c r="A28" s="53" t="s">
        <v>0</v>
      </c>
      <c r="B28" s="55" t="s">
        <v>1</v>
      </c>
      <c r="C28" s="53" t="s">
        <v>24</v>
      </c>
      <c r="D28" s="57" t="s">
        <v>25</v>
      </c>
      <c r="E28" s="59" t="s">
        <v>4</v>
      </c>
      <c r="F28" s="60"/>
      <c r="G28" s="61"/>
      <c r="M28" s="9"/>
    </row>
    <row r="29" spans="1:13" s="8" customFormat="1" ht="31.5" x14ac:dyDescent="0.25">
      <c r="A29" s="54"/>
      <c r="B29" s="56"/>
      <c r="C29" s="54"/>
      <c r="D29" s="58"/>
      <c r="E29" s="3" t="s">
        <v>50</v>
      </c>
      <c r="F29" s="4" t="s">
        <v>51</v>
      </c>
      <c r="G29" s="4" t="s">
        <v>52</v>
      </c>
      <c r="M29" s="9"/>
    </row>
    <row r="30" spans="1:13" s="8" customFormat="1" x14ac:dyDescent="0.25">
      <c r="A30" s="62" t="s">
        <v>9</v>
      </c>
      <c r="B30" s="63"/>
      <c r="C30" s="63"/>
      <c r="D30" s="63"/>
      <c r="E30" s="63"/>
      <c r="F30" s="63"/>
      <c r="G30" s="64"/>
      <c r="H30" s="17"/>
      <c r="I30" s="17"/>
      <c r="M30" s="9"/>
    </row>
    <row r="31" spans="1:13" s="8" customFormat="1" x14ac:dyDescent="0.25">
      <c r="A31" s="3">
        <v>1</v>
      </c>
      <c r="B31" s="14" t="s">
        <v>23</v>
      </c>
      <c r="C31" s="5"/>
      <c r="D31" s="5"/>
      <c r="E31" s="5">
        <v>1499300</v>
      </c>
      <c r="F31" s="5">
        <v>1499300</v>
      </c>
      <c r="G31" s="5">
        <v>1499300</v>
      </c>
      <c r="M31" s="9"/>
    </row>
    <row r="32" spans="1:13" s="8" customFormat="1" x14ac:dyDescent="0.25">
      <c r="A32" s="62" t="s">
        <v>6</v>
      </c>
      <c r="B32" s="63"/>
      <c r="C32" s="63"/>
      <c r="D32" s="63"/>
      <c r="E32" s="63"/>
      <c r="F32" s="63"/>
      <c r="G32" s="64"/>
      <c r="H32" s="17"/>
      <c r="I32" s="17"/>
      <c r="M32" s="9"/>
    </row>
    <row r="33" spans="1:13" s="8" customFormat="1" x14ac:dyDescent="0.25">
      <c r="A33" s="3">
        <v>1</v>
      </c>
      <c r="B33" s="3" t="s">
        <v>7</v>
      </c>
      <c r="C33" s="5"/>
      <c r="D33" s="5"/>
      <c r="E33" s="5">
        <v>5000</v>
      </c>
      <c r="F33" s="5">
        <v>5000</v>
      </c>
      <c r="G33" s="5">
        <v>5000</v>
      </c>
      <c r="J33" s="12"/>
      <c r="L33" s="13"/>
      <c r="M33" s="2"/>
    </row>
    <row r="34" spans="1:13" s="8" customFormat="1" ht="32.25" customHeight="1" x14ac:dyDescent="0.25">
      <c r="A34" s="62" t="s">
        <v>37</v>
      </c>
      <c r="B34" s="63"/>
      <c r="C34" s="63"/>
      <c r="D34" s="63"/>
      <c r="E34" s="63"/>
      <c r="F34" s="63"/>
      <c r="G34" s="64"/>
      <c r="H34" s="17"/>
      <c r="I34" s="17"/>
      <c r="M34" s="9"/>
    </row>
    <row r="35" spans="1:13" s="8" customFormat="1" x14ac:dyDescent="0.25">
      <c r="A35" s="3">
        <v>1</v>
      </c>
      <c r="B35" s="3" t="s">
        <v>8</v>
      </c>
      <c r="C35" s="5">
        <f>E31</f>
        <v>1499300</v>
      </c>
      <c r="D35" s="15" t="s">
        <v>26</v>
      </c>
      <c r="E35" s="5">
        <v>452789</v>
      </c>
      <c r="F35" s="5">
        <v>452789</v>
      </c>
      <c r="G35" s="5">
        <v>452789</v>
      </c>
      <c r="J35" s="12"/>
      <c r="L35" s="13"/>
      <c r="M35" s="2"/>
    </row>
    <row r="36" spans="1:13" s="30" customFormat="1" ht="15.75" customHeight="1" x14ac:dyDescent="0.25">
      <c r="A36" s="65" t="s">
        <v>12</v>
      </c>
      <c r="B36" s="65"/>
      <c r="C36" s="65"/>
      <c r="D36" s="65"/>
      <c r="E36" s="65"/>
      <c r="F36" s="65"/>
      <c r="G36" s="65"/>
      <c r="H36" s="10"/>
      <c r="I36" s="10"/>
      <c r="M36" s="11"/>
    </row>
    <row r="37" spans="1:13" s="8" customFormat="1" x14ac:dyDescent="0.25">
      <c r="A37" s="53" t="s">
        <v>0</v>
      </c>
      <c r="B37" s="55" t="s">
        <v>1</v>
      </c>
      <c r="C37" s="53" t="s">
        <v>2</v>
      </c>
      <c r="D37" s="57" t="s">
        <v>3</v>
      </c>
      <c r="E37" s="59" t="s">
        <v>4</v>
      </c>
      <c r="F37" s="60"/>
      <c r="G37" s="61"/>
      <c r="M37" s="9"/>
    </row>
    <row r="38" spans="1:13" s="8" customFormat="1" ht="31.5" x14ac:dyDescent="0.25">
      <c r="A38" s="54"/>
      <c r="B38" s="56"/>
      <c r="C38" s="54"/>
      <c r="D38" s="58"/>
      <c r="E38" s="3" t="s">
        <v>50</v>
      </c>
      <c r="F38" s="4" t="s">
        <v>51</v>
      </c>
      <c r="G38" s="4" t="s">
        <v>52</v>
      </c>
      <c r="M38" s="9"/>
    </row>
    <row r="39" spans="1:13" s="8" customFormat="1" x14ac:dyDescent="0.25">
      <c r="A39" s="62" t="s">
        <v>13</v>
      </c>
      <c r="B39" s="63"/>
      <c r="C39" s="63"/>
      <c r="D39" s="63"/>
      <c r="E39" s="63"/>
      <c r="F39" s="63"/>
      <c r="G39" s="64"/>
      <c r="H39" s="17"/>
      <c r="I39" s="17"/>
      <c r="M39" s="9"/>
    </row>
    <row r="40" spans="1:13" s="8" customFormat="1" x14ac:dyDescent="0.25">
      <c r="A40" s="3">
        <v>1</v>
      </c>
      <c r="B40" s="3" t="s">
        <v>14</v>
      </c>
      <c r="C40" s="5" t="s">
        <v>41</v>
      </c>
      <c r="D40" s="5">
        <f>E40/4</f>
        <v>325</v>
      </c>
      <c r="E40" s="5">
        <v>1300</v>
      </c>
      <c r="F40" s="5">
        <v>0</v>
      </c>
      <c r="G40" s="5">
        <v>0</v>
      </c>
      <c r="H40" s="17"/>
      <c r="I40" s="17"/>
      <c r="M40" s="9"/>
    </row>
    <row r="41" spans="1:13" s="8" customFormat="1" x14ac:dyDescent="0.25">
      <c r="A41" s="3">
        <v>2</v>
      </c>
      <c r="B41" s="3" t="s">
        <v>44</v>
      </c>
      <c r="C41" s="5" t="s">
        <v>41</v>
      </c>
      <c r="D41" s="5"/>
      <c r="E41" s="5">
        <v>0</v>
      </c>
      <c r="F41" s="5">
        <v>0</v>
      </c>
      <c r="G41" s="5">
        <v>0</v>
      </c>
      <c r="H41" s="17"/>
      <c r="I41" s="17"/>
      <c r="M41" s="9"/>
    </row>
    <row r="42" spans="1:13" s="8" customFormat="1" x14ac:dyDescent="0.25">
      <c r="A42" s="3"/>
      <c r="B42" s="46" t="s">
        <v>15</v>
      </c>
      <c r="C42" s="16" t="s">
        <v>27</v>
      </c>
      <c r="D42" s="16" t="s">
        <v>27</v>
      </c>
      <c r="E42" s="16">
        <f>SUM(E40:E41)</f>
        <v>1300</v>
      </c>
      <c r="F42" s="16">
        <f t="shared" ref="F42:G42" si="1">SUM(F40:F41)</f>
        <v>0</v>
      </c>
      <c r="G42" s="16">
        <f t="shared" si="1"/>
        <v>0</v>
      </c>
      <c r="M42" s="9"/>
    </row>
    <row r="43" spans="1:13" s="30" customFormat="1" ht="15.75" customHeight="1" x14ac:dyDescent="0.25">
      <c r="A43" s="65" t="s">
        <v>16</v>
      </c>
      <c r="B43" s="65"/>
      <c r="C43" s="65"/>
      <c r="D43" s="65"/>
      <c r="E43" s="65"/>
      <c r="F43" s="65"/>
      <c r="G43" s="65"/>
      <c r="H43" s="10"/>
      <c r="I43" s="10"/>
      <c r="M43" s="11"/>
    </row>
    <row r="44" spans="1:13" s="8" customFormat="1" x14ac:dyDescent="0.25">
      <c r="A44" s="53" t="s">
        <v>0</v>
      </c>
      <c r="B44" s="55" t="s">
        <v>1</v>
      </c>
      <c r="C44" s="53" t="s">
        <v>2</v>
      </c>
      <c r="D44" s="57" t="s">
        <v>3</v>
      </c>
      <c r="E44" s="59" t="s">
        <v>4</v>
      </c>
      <c r="F44" s="60"/>
      <c r="G44" s="61"/>
      <c r="M44" s="9"/>
    </row>
    <row r="45" spans="1:13" s="8" customFormat="1" ht="31.5" x14ac:dyDescent="0.25">
      <c r="A45" s="54"/>
      <c r="B45" s="56"/>
      <c r="C45" s="54"/>
      <c r="D45" s="58"/>
      <c r="E45" s="3" t="s">
        <v>50</v>
      </c>
      <c r="F45" s="4" t="s">
        <v>51</v>
      </c>
      <c r="G45" s="4" t="s">
        <v>52</v>
      </c>
      <c r="M45" s="9"/>
    </row>
    <row r="46" spans="1:13" s="8" customFormat="1" x14ac:dyDescent="0.25">
      <c r="A46" s="62" t="s">
        <v>46</v>
      </c>
      <c r="B46" s="63"/>
      <c r="C46" s="63"/>
      <c r="D46" s="63"/>
      <c r="E46" s="63"/>
      <c r="F46" s="63"/>
      <c r="G46" s="64"/>
      <c r="H46" s="17"/>
      <c r="I46" s="17"/>
      <c r="M46" s="9"/>
    </row>
    <row r="47" spans="1:13" s="8" customFormat="1" x14ac:dyDescent="0.25">
      <c r="A47" s="3">
        <v>1</v>
      </c>
      <c r="B47" s="3" t="s">
        <v>18</v>
      </c>
      <c r="C47" s="5">
        <v>0.26</v>
      </c>
      <c r="D47" s="5">
        <v>383.5</v>
      </c>
      <c r="E47" s="5">
        <v>3000</v>
      </c>
      <c r="F47" s="5">
        <v>0</v>
      </c>
      <c r="G47" s="5">
        <v>0</v>
      </c>
      <c r="H47" s="17"/>
      <c r="I47" s="17"/>
      <c r="M47" s="9"/>
    </row>
    <row r="48" spans="1:13" s="8" customFormat="1" x14ac:dyDescent="0.25">
      <c r="A48" s="3">
        <v>2</v>
      </c>
      <c r="B48" s="14" t="s">
        <v>19</v>
      </c>
      <c r="C48" s="5"/>
      <c r="D48" s="5"/>
      <c r="E48" s="5">
        <v>7700</v>
      </c>
      <c r="F48" s="5">
        <v>0</v>
      </c>
      <c r="G48" s="5">
        <v>0</v>
      </c>
      <c r="M48" s="9"/>
    </row>
    <row r="49" spans="1:13" s="8" customFormat="1" x14ac:dyDescent="0.25">
      <c r="A49" s="3"/>
      <c r="B49" s="32" t="s">
        <v>15</v>
      </c>
      <c r="C49" s="16" t="s">
        <v>27</v>
      </c>
      <c r="D49" s="16" t="s">
        <v>27</v>
      </c>
      <c r="E49" s="16">
        <f>SUM(E47:E48)</f>
        <v>10700</v>
      </c>
      <c r="F49" s="16">
        <f>SUM(F47:F48)</f>
        <v>0</v>
      </c>
      <c r="G49" s="16">
        <f>SUM(G47:G48)</f>
        <v>0</v>
      </c>
      <c r="H49" s="17"/>
      <c r="I49" s="17"/>
      <c r="M49" s="9"/>
    </row>
    <row r="50" spans="1:13" s="8" customFormat="1" x14ac:dyDescent="0.25">
      <c r="A50" s="62" t="s">
        <v>47</v>
      </c>
      <c r="B50" s="63"/>
      <c r="C50" s="63"/>
      <c r="D50" s="63"/>
      <c r="E50" s="63"/>
      <c r="F50" s="63"/>
      <c r="G50" s="64"/>
      <c r="H50" s="17"/>
      <c r="I50" s="17"/>
      <c r="M50" s="9"/>
    </row>
    <row r="51" spans="1:13" s="8" customFormat="1" x14ac:dyDescent="0.25">
      <c r="A51" s="3">
        <v>1</v>
      </c>
      <c r="B51" s="3" t="s">
        <v>20</v>
      </c>
      <c r="C51" s="5">
        <v>1090</v>
      </c>
      <c r="D51" s="5">
        <v>13.5</v>
      </c>
      <c r="E51" s="5">
        <v>147150</v>
      </c>
      <c r="F51" s="5">
        <v>0</v>
      </c>
      <c r="G51" s="5">
        <v>0</v>
      </c>
      <c r="H51" s="17"/>
      <c r="I51" s="17"/>
      <c r="M51" s="9"/>
    </row>
    <row r="52" spans="1:13" s="8" customFormat="1" x14ac:dyDescent="0.25">
      <c r="A52" s="3">
        <v>2</v>
      </c>
      <c r="B52" s="3" t="s">
        <v>49</v>
      </c>
      <c r="C52" s="5">
        <v>35</v>
      </c>
      <c r="D52" s="5">
        <v>3455.73</v>
      </c>
      <c r="E52" s="5">
        <v>0</v>
      </c>
      <c r="F52" s="5">
        <v>0</v>
      </c>
      <c r="G52" s="5">
        <v>0</v>
      </c>
      <c r="H52" s="17"/>
      <c r="I52" s="17"/>
      <c r="M52" s="9"/>
    </row>
    <row r="53" spans="1:13" s="8" customFormat="1" x14ac:dyDescent="0.25">
      <c r="A53" s="3">
        <v>3</v>
      </c>
      <c r="B53" s="14" t="s">
        <v>17</v>
      </c>
      <c r="C53" s="5"/>
      <c r="D53" s="5"/>
      <c r="E53" s="5">
        <v>4800</v>
      </c>
      <c r="F53" s="5">
        <v>0</v>
      </c>
      <c r="G53" s="5">
        <v>0</v>
      </c>
      <c r="H53" s="17"/>
      <c r="I53" s="17"/>
      <c r="M53" s="9"/>
    </row>
    <row r="54" spans="1:13" s="8" customFormat="1" x14ac:dyDescent="0.25">
      <c r="A54" s="3"/>
      <c r="B54" s="32" t="s">
        <v>15</v>
      </c>
      <c r="C54" s="16" t="s">
        <v>27</v>
      </c>
      <c r="D54" s="16" t="s">
        <v>27</v>
      </c>
      <c r="E54" s="16">
        <f>SUM(E51:E53)</f>
        <v>151950</v>
      </c>
      <c r="F54" s="16">
        <f>SUM(F51:F53)</f>
        <v>0</v>
      </c>
      <c r="G54" s="16">
        <f t="shared" ref="G54" si="2">SUM(G51:G52)</f>
        <v>0</v>
      </c>
      <c r="H54" s="17"/>
      <c r="I54" s="17"/>
      <c r="M54" s="9"/>
    </row>
    <row r="55" spans="1:13" s="8" customFormat="1" x14ac:dyDescent="0.25">
      <c r="A55" s="62" t="s">
        <v>48</v>
      </c>
      <c r="B55" s="63"/>
      <c r="C55" s="63"/>
      <c r="D55" s="63"/>
      <c r="E55" s="63"/>
      <c r="F55" s="63"/>
      <c r="G55" s="64"/>
      <c r="H55" s="17"/>
      <c r="I55" s="17"/>
      <c r="M55" s="9"/>
    </row>
    <row r="56" spans="1:13" s="8" customFormat="1" x14ac:dyDescent="0.25">
      <c r="A56" s="3">
        <v>1</v>
      </c>
      <c r="B56" s="14" t="s">
        <v>36</v>
      </c>
      <c r="C56" s="5" t="s">
        <v>42</v>
      </c>
      <c r="D56" s="5">
        <f>E56/6</f>
        <v>20183.333333333332</v>
      </c>
      <c r="E56" s="5">
        <v>121100</v>
      </c>
      <c r="F56" s="5">
        <v>0</v>
      </c>
      <c r="G56" s="5">
        <v>0</v>
      </c>
      <c r="M56" s="9"/>
    </row>
    <row r="57" spans="1:13" s="8" customFormat="1" x14ac:dyDescent="0.25">
      <c r="A57" s="3"/>
      <c r="B57" s="32" t="s">
        <v>15</v>
      </c>
      <c r="C57" s="16" t="s">
        <v>27</v>
      </c>
      <c r="D57" s="16" t="s">
        <v>27</v>
      </c>
      <c r="E57" s="16">
        <f>SUM(E56:E56)</f>
        <v>121100</v>
      </c>
      <c r="F57" s="16">
        <f>SUM(F56:F56)</f>
        <v>0</v>
      </c>
      <c r="G57" s="16">
        <f>SUM(G56:G56)</f>
        <v>0</v>
      </c>
      <c r="H57" s="17"/>
      <c r="I57" s="17"/>
      <c r="M57" s="9"/>
    </row>
    <row r="58" spans="1:13" s="8" customFormat="1" ht="18.75" customHeight="1" x14ac:dyDescent="0.25">
      <c r="A58" s="62" t="s">
        <v>61</v>
      </c>
      <c r="B58" s="63"/>
      <c r="C58" s="63"/>
      <c r="D58" s="63"/>
      <c r="E58" s="63"/>
      <c r="F58" s="63"/>
      <c r="G58" s="64"/>
      <c r="H58" s="17"/>
      <c r="I58" s="17"/>
      <c r="M58" s="9"/>
    </row>
    <row r="59" spans="1:13" s="8" customFormat="1" x14ac:dyDescent="0.25">
      <c r="A59" s="3">
        <v>1</v>
      </c>
      <c r="B59" s="3" t="s">
        <v>59</v>
      </c>
      <c r="C59" s="5">
        <v>20.5</v>
      </c>
      <c r="D59" s="5">
        <v>13000</v>
      </c>
      <c r="E59" s="5">
        <v>266500</v>
      </c>
      <c r="F59" s="5">
        <v>0</v>
      </c>
      <c r="G59" s="5">
        <v>0</v>
      </c>
      <c r="H59" s="17"/>
      <c r="I59" s="17"/>
      <c r="M59" s="9"/>
    </row>
    <row r="60" spans="1:13" s="8" customFormat="1" x14ac:dyDescent="0.25">
      <c r="A60" s="3"/>
      <c r="B60" s="32" t="s">
        <v>60</v>
      </c>
      <c r="C60" s="16" t="s">
        <v>27</v>
      </c>
      <c r="D60" s="16" t="s">
        <v>27</v>
      </c>
      <c r="E60" s="16">
        <f>E59</f>
        <v>266500</v>
      </c>
      <c r="F60" s="16">
        <f t="shared" ref="F60:G60" si="3">F59</f>
        <v>0</v>
      </c>
      <c r="G60" s="16">
        <f t="shared" si="3"/>
        <v>0</v>
      </c>
      <c r="H60" s="17"/>
      <c r="I60" s="17"/>
      <c r="M60" s="9"/>
    </row>
    <row r="61" spans="1:13" s="30" customFormat="1" ht="15.75" customHeight="1" x14ac:dyDescent="0.25">
      <c r="A61" s="62" t="s">
        <v>22</v>
      </c>
      <c r="B61" s="63"/>
      <c r="C61" s="63"/>
      <c r="D61" s="63"/>
      <c r="E61" s="16">
        <f>E54+E49+E42+E35+E33+E31+E57+E60</f>
        <v>2508639</v>
      </c>
      <c r="F61" s="16">
        <f>F54+F49+F42+F35+F33+F31+F57</f>
        <v>1957089</v>
      </c>
      <c r="G61" s="16">
        <f>G54+G49+G42+G35+G33+G31+G57</f>
        <v>1957089</v>
      </c>
      <c r="H61" s="10"/>
      <c r="I61" s="10"/>
      <c r="M61" s="11"/>
    </row>
    <row r="62" spans="1:13" s="8" customFormat="1" ht="20.25" customHeight="1" x14ac:dyDescent="0.25">
      <c r="A62" s="37"/>
      <c r="B62" s="67" t="s">
        <v>45</v>
      </c>
      <c r="C62" s="68"/>
      <c r="D62" s="69"/>
      <c r="E62" s="38">
        <f>E61+E23</f>
        <v>4372918</v>
      </c>
      <c r="F62" s="38">
        <f>F61+F23</f>
        <v>3821368</v>
      </c>
      <c r="G62" s="38">
        <f>G61+G23</f>
        <v>3821368</v>
      </c>
      <c r="M62" s="9"/>
    </row>
    <row r="63" spans="1:13" s="8" customFormat="1" ht="13.5" customHeight="1" x14ac:dyDescent="0.25">
      <c r="A63" s="39"/>
      <c r="B63" s="40"/>
      <c r="C63" s="39"/>
      <c r="D63" s="41"/>
      <c r="E63" s="42"/>
      <c r="F63" s="42"/>
      <c r="G63" s="42"/>
      <c r="M63" s="9"/>
    </row>
    <row r="64" spans="1:13" s="8" customFormat="1" ht="17.25" customHeight="1" x14ac:dyDescent="0.25">
      <c r="A64" s="50" t="s">
        <v>64</v>
      </c>
      <c r="B64" s="50"/>
      <c r="C64" s="50"/>
      <c r="D64" s="50"/>
      <c r="E64" s="50"/>
      <c r="F64" s="50"/>
      <c r="G64" s="50"/>
      <c r="M64" s="9"/>
    </row>
    <row r="65" spans="1:13" s="30" customFormat="1" x14ac:dyDescent="0.25">
      <c r="A65" s="51" t="s">
        <v>63</v>
      </c>
      <c r="B65" s="51"/>
      <c r="C65" s="51"/>
      <c r="D65" s="51"/>
      <c r="E65" s="51"/>
      <c r="F65" s="51"/>
      <c r="G65" s="51"/>
      <c r="H65" s="10"/>
      <c r="I65" s="10"/>
      <c r="M65" s="11"/>
    </row>
    <row r="66" spans="1:13" s="30" customFormat="1" x14ac:dyDescent="0.25">
      <c r="A66" s="66" t="s">
        <v>29</v>
      </c>
      <c r="B66" s="66"/>
      <c r="C66" s="66"/>
      <c r="D66" s="66"/>
      <c r="E66" s="66"/>
      <c r="F66" s="66"/>
      <c r="G66" s="66"/>
      <c r="H66" s="10"/>
      <c r="I66" s="10"/>
      <c r="M66" s="11"/>
    </row>
    <row r="67" spans="1:13" s="30" customFormat="1" ht="15.75" customHeight="1" x14ac:dyDescent="0.25">
      <c r="A67" s="53" t="s">
        <v>0</v>
      </c>
      <c r="B67" s="55" t="s">
        <v>1</v>
      </c>
      <c r="C67" s="53" t="s">
        <v>2</v>
      </c>
      <c r="D67" s="57" t="s">
        <v>3</v>
      </c>
      <c r="E67" s="59" t="s">
        <v>4</v>
      </c>
      <c r="F67" s="60"/>
      <c r="G67" s="61"/>
      <c r="H67" s="10"/>
      <c r="I67" s="10"/>
      <c r="M67" s="11"/>
    </row>
    <row r="68" spans="1:13" s="8" customFormat="1" ht="31.5" x14ac:dyDescent="0.25">
      <c r="A68" s="54"/>
      <c r="B68" s="56"/>
      <c r="C68" s="54"/>
      <c r="D68" s="58"/>
      <c r="E68" s="3" t="s">
        <v>50</v>
      </c>
      <c r="F68" s="4" t="s">
        <v>51</v>
      </c>
      <c r="G68" s="4" t="s">
        <v>52</v>
      </c>
      <c r="M68" s="9"/>
    </row>
    <row r="69" spans="1:13" s="8" customFormat="1" x14ac:dyDescent="0.25">
      <c r="A69" s="62" t="s">
        <v>30</v>
      </c>
      <c r="B69" s="63"/>
      <c r="C69" s="63"/>
      <c r="D69" s="63"/>
      <c r="E69" s="63"/>
      <c r="F69" s="63"/>
      <c r="G69" s="64"/>
      <c r="M69" s="9"/>
    </row>
    <row r="70" spans="1:13" s="8" customFormat="1" ht="31.5" x14ac:dyDescent="0.25">
      <c r="A70" s="26">
        <v>1</v>
      </c>
      <c r="B70" s="29" t="s">
        <v>31</v>
      </c>
      <c r="C70" s="47" t="s">
        <v>67</v>
      </c>
      <c r="D70" s="18" t="s">
        <v>55</v>
      </c>
      <c r="E70" s="18">
        <v>360200</v>
      </c>
      <c r="F70" s="18">
        <v>360200</v>
      </c>
      <c r="G70" s="18">
        <v>360200</v>
      </c>
      <c r="H70" s="17"/>
      <c r="I70" s="17"/>
      <c r="M70" s="9"/>
    </row>
    <row r="71" spans="1:13" s="27" customFormat="1" x14ac:dyDescent="0.25">
      <c r="A71" s="3"/>
      <c r="B71" s="3" t="s">
        <v>15</v>
      </c>
      <c r="C71" s="5" t="s">
        <v>27</v>
      </c>
      <c r="D71" s="5" t="s">
        <v>27</v>
      </c>
      <c r="E71" s="5">
        <f>E70</f>
        <v>360200</v>
      </c>
      <c r="F71" s="5">
        <f t="shared" ref="F71:G71" si="4">F70</f>
        <v>360200</v>
      </c>
      <c r="G71" s="5">
        <f t="shared" si="4"/>
        <v>360200</v>
      </c>
      <c r="M71" s="28"/>
    </row>
    <row r="72" spans="1:13" s="27" customFormat="1" ht="21" customHeight="1" x14ac:dyDescent="0.25">
      <c r="A72" s="37"/>
      <c r="B72" s="70" t="s">
        <v>62</v>
      </c>
      <c r="C72" s="71"/>
      <c r="D72" s="72"/>
      <c r="E72" s="38">
        <f>E62+E71</f>
        <v>4733118</v>
      </c>
      <c r="F72" s="38">
        <f t="shared" ref="F72:G72" si="5">F62+F71</f>
        <v>4181568</v>
      </c>
      <c r="G72" s="38">
        <f t="shared" si="5"/>
        <v>4181568</v>
      </c>
      <c r="M72" s="28"/>
    </row>
    <row r="73" spans="1:13" s="30" customFormat="1" x14ac:dyDescent="0.25">
      <c r="A73" s="33"/>
      <c r="B73" s="34"/>
      <c r="C73" s="33"/>
      <c r="D73" s="35"/>
      <c r="E73" s="36"/>
      <c r="F73" s="36"/>
      <c r="G73" s="36"/>
      <c r="H73" s="10"/>
      <c r="I73" s="10"/>
      <c r="M73" s="11"/>
    </row>
    <row r="74" spans="1:13" s="8" customFormat="1" x14ac:dyDescent="0.25">
      <c r="A74" s="50" t="s">
        <v>28</v>
      </c>
      <c r="B74" s="50"/>
      <c r="C74" s="50"/>
      <c r="D74" s="50"/>
      <c r="E74" s="50"/>
      <c r="F74" s="50"/>
      <c r="G74" s="50"/>
      <c r="J74" s="12"/>
      <c r="L74" s="13"/>
      <c r="M74" s="2"/>
    </row>
    <row r="75" spans="1:13" s="30" customFormat="1" x14ac:dyDescent="0.25">
      <c r="A75" s="51" t="s">
        <v>56</v>
      </c>
      <c r="B75" s="51"/>
      <c r="C75" s="51"/>
      <c r="D75" s="51"/>
      <c r="E75" s="51"/>
      <c r="F75" s="51"/>
      <c r="G75" s="51"/>
      <c r="H75" s="10"/>
      <c r="I75" s="10"/>
      <c r="M75" s="11"/>
    </row>
    <row r="76" spans="1:13" s="30" customFormat="1" x14ac:dyDescent="0.25">
      <c r="A76" s="52" t="s">
        <v>29</v>
      </c>
      <c r="B76" s="52"/>
      <c r="C76" s="52"/>
      <c r="D76" s="52"/>
      <c r="E76" s="52"/>
      <c r="F76" s="52"/>
      <c r="G76" s="52"/>
      <c r="H76" s="10"/>
      <c r="I76" s="10"/>
      <c r="M76" s="11"/>
    </row>
    <row r="77" spans="1:13" s="30" customFormat="1" ht="15.75" customHeight="1" x14ac:dyDescent="0.25">
      <c r="A77" s="53" t="s">
        <v>0</v>
      </c>
      <c r="B77" s="55" t="s">
        <v>1</v>
      </c>
      <c r="C77" s="53" t="s">
        <v>2</v>
      </c>
      <c r="D77" s="57" t="s">
        <v>3</v>
      </c>
      <c r="E77" s="59" t="s">
        <v>4</v>
      </c>
      <c r="F77" s="60"/>
      <c r="G77" s="61"/>
      <c r="H77" s="10"/>
      <c r="I77" s="10"/>
      <c r="M77" s="11"/>
    </row>
    <row r="78" spans="1:13" s="8" customFormat="1" ht="31.5" x14ac:dyDescent="0.25">
      <c r="A78" s="54"/>
      <c r="B78" s="56"/>
      <c r="C78" s="54"/>
      <c r="D78" s="58"/>
      <c r="E78" s="3" t="s">
        <v>50</v>
      </c>
      <c r="F78" s="4" t="s">
        <v>51</v>
      </c>
      <c r="G78" s="4" t="s">
        <v>52</v>
      </c>
      <c r="M78" s="9"/>
    </row>
    <row r="79" spans="1:13" s="8" customFormat="1" x14ac:dyDescent="0.25">
      <c r="A79" s="62" t="s">
        <v>30</v>
      </c>
      <c r="B79" s="63"/>
      <c r="C79" s="63"/>
      <c r="D79" s="63"/>
      <c r="E79" s="63"/>
      <c r="F79" s="63"/>
      <c r="G79" s="64"/>
      <c r="M79" s="9"/>
    </row>
    <row r="80" spans="1:13" s="8" customFormat="1" ht="31.5" x14ac:dyDescent="0.25">
      <c r="A80" s="26">
        <v>1</v>
      </c>
      <c r="B80" s="29" t="s">
        <v>31</v>
      </c>
      <c r="C80" s="47" t="s">
        <v>68</v>
      </c>
      <c r="D80" s="18">
        <v>230</v>
      </c>
      <c r="E80" s="18">
        <v>276000</v>
      </c>
      <c r="F80" s="18">
        <v>0</v>
      </c>
      <c r="G80" s="18">
        <v>0</v>
      </c>
      <c r="H80" s="17"/>
      <c r="I80" s="17"/>
      <c r="M80" s="9"/>
    </row>
    <row r="81" spans="1:14" s="27" customFormat="1" x14ac:dyDescent="0.25">
      <c r="A81" s="32"/>
      <c r="B81" s="32" t="s">
        <v>15</v>
      </c>
      <c r="C81" s="16" t="s">
        <v>27</v>
      </c>
      <c r="D81" s="16" t="s">
        <v>27</v>
      </c>
      <c r="E81" s="16">
        <f>E80</f>
        <v>276000</v>
      </c>
      <c r="F81" s="16">
        <f t="shared" ref="F81:G81" si="6">F80</f>
        <v>0</v>
      </c>
      <c r="G81" s="16">
        <f t="shared" si="6"/>
        <v>0</v>
      </c>
      <c r="I81" s="48">
        <f>E62+E81</f>
        <v>4648918</v>
      </c>
      <c r="J81" s="48">
        <f t="shared" ref="J81:L81" si="7">F62+F81</f>
        <v>3821368</v>
      </c>
      <c r="K81" s="48">
        <f t="shared" si="7"/>
        <v>3821368</v>
      </c>
      <c r="L81" s="48">
        <f t="shared" si="7"/>
        <v>0</v>
      </c>
      <c r="M81" s="28"/>
    </row>
    <row r="82" spans="1:14" s="27" customFormat="1" ht="13.5" customHeight="1" x14ac:dyDescent="0.25">
      <c r="A82" s="33"/>
      <c r="B82" s="34"/>
      <c r="C82" s="33"/>
      <c r="D82" s="35"/>
      <c r="E82" s="36"/>
      <c r="F82" s="36"/>
      <c r="G82" s="36"/>
      <c r="M82" s="28"/>
    </row>
    <row r="83" spans="1:14" s="8" customFormat="1" ht="30" customHeight="1" x14ac:dyDescent="0.25">
      <c r="A83" s="43"/>
      <c r="B83" s="44" t="s">
        <v>58</v>
      </c>
      <c r="C83" s="45"/>
      <c r="D83" s="45"/>
      <c r="E83" s="38">
        <f>E81</f>
        <v>276000</v>
      </c>
      <c r="F83" s="38">
        <f t="shared" ref="F83:G83" si="8">F81</f>
        <v>0</v>
      </c>
      <c r="G83" s="38">
        <f t="shared" si="8"/>
        <v>0</v>
      </c>
      <c r="H83" s="17"/>
      <c r="I83" s="17"/>
      <c r="J83" s="17"/>
      <c r="K83" s="17"/>
      <c r="M83" s="9"/>
    </row>
    <row r="84" spans="1:14" s="30" customFormat="1" ht="23.25" customHeight="1" x14ac:dyDescent="0.25">
      <c r="A84" s="62" t="s">
        <v>43</v>
      </c>
      <c r="B84" s="63"/>
      <c r="C84" s="63"/>
      <c r="D84" s="63"/>
      <c r="E84" s="16">
        <f>E83+E72</f>
        <v>5009118</v>
      </c>
      <c r="F84" s="16">
        <f t="shared" ref="F84:G84" si="9">F83+F72</f>
        <v>4181568</v>
      </c>
      <c r="G84" s="16">
        <f t="shared" si="9"/>
        <v>4181568</v>
      </c>
      <c r="H84" s="10"/>
      <c r="I84" s="10"/>
      <c r="M84" s="11"/>
    </row>
    <row r="85" spans="1:14" ht="15.75" customHeight="1" x14ac:dyDescent="0.25">
      <c r="A85" s="8"/>
      <c r="E85" s="25"/>
      <c r="F85" s="25"/>
      <c r="G85" s="25"/>
      <c r="N85" s="7"/>
    </row>
    <row r="86" spans="1:14" ht="15.75" customHeight="1" x14ac:dyDescent="0.25">
      <c r="A86" s="19" t="s">
        <v>38</v>
      </c>
      <c r="B86" s="19"/>
    </row>
    <row r="87" spans="1:14" x14ac:dyDescent="0.25">
      <c r="A87" s="19" t="s">
        <v>39</v>
      </c>
      <c r="B87" s="19"/>
    </row>
    <row r="88" spans="1:14" s="8" customFormat="1" ht="15.75" customHeight="1" x14ac:dyDescent="0.25">
      <c r="A88" s="19" t="s">
        <v>65</v>
      </c>
      <c r="B88" s="23"/>
    </row>
    <row r="89" spans="1:14" s="20" customFormat="1" ht="31.5" customHeight="1" x14ac:dyDescent="0.25">
      <c r="A89" s="19"/>
      <c r="B89" s="19"/>
      <c r="F89" s="21"/>
      <c r="M89" s="22"/>
    </row>
    <row r="90" spans="1:14" s="20" customFormat="1" ht="33.75" customHeight="1" x14ac:dyDescent="0.25">
      <c r="A90" s="19"/>
      <c r="B90" s="19"/>
      <c r="M90" s="22"/>
    </row>
    <row r="91" spans="1:14" s="20" customFormat="1" ht="15" x14ac:dyDescent="0.25">
      <c r="A91" s="19"/>
      <c r="B91" s="23"/>
      <c r="C91" s="24"/>
      <c r="D91" s="24"/>
      <c r="E91" s="24"/>
      <c r="F91" s="24"/>
      <c r="G91" s="24"/>
    </row>
    <row r="92" spans="1:14" s="24" customFormat="1" ht="18" customHeight="1" x14ac:dyDescent="0.2">
      <c r="A92" s="7"/>
      <c r="B92" s="7"/>
      <c r="C92" s="7"/>
      <c r="D92" s="7"/>
      <c r="E92" s="7"/>
      <c r="F92" s="7"/>
      <c r="G92" s="7"/>
    </row>
    <row r="93" spans="1:14" ht="22.5" customHeight="1" x14ac:dyDescent="0.2">
      <c r="H93" s="25"/>
      <c r="I93" s="25"/>
      <c r="J93" s="25"/>
      <c r="M93" s="6"/>
      <c r="N93" s="7"/>
    </row>
    <row r="94" spans="1:14" x14ac:dyDescent="0.2">
      <c r="M94" s="6"/>
      <c r="N94" s="7"/>
    </row>
    <row r="100" spans="14:14" x14ac:dyDescent="0.2">
      <c r="N100" s="7"/>
    </row>
    <row r="101" spans="14:14" x14ac:dyDescent="0.2">
      <c r="N101" s="7"/>
    </row>
    <row r="102" spans="14:14" x14ac:dyDescent="0.2">
      <c r="N102" s="7"/>
    </row>
    <row r="103" spans="14:14" x14ac:dyDescent="0.2">
      <c r="N103" s="7"/>
    </row>
    <row r="104" spans="14:14" x14ac:dyDescent="0.2">
      <c r="N104" s="7"/>
    </row>
    <row r="105" spans="14:14" x14ac:dyDescent="0.2">
      <c r="N105" s="7"/>
    </row>
    <row r="106" spans="14:14" x14ac:dyDescent="0.2">
      <c r="N106" s="7"/>
    </row>
    <row r="107" spans="14:14" x14ac:dyDescent="0.2">
      <c r="N107" s="7"/>
    </row>
    <row r="108" spans="14:14" x14ac:dyDescent="0.2">
      <c r="N108" s="7"/>
    </row>
    <row r="109" spans="14:14" x14ac:dyDescent="0.2">
      <c r="N109" s="7"/>
    </row>
    <row r="110" spans="14:14" x14ac:dyDescent="0.2">
      <c r="N110" s="7"/>
    </row>
    <row r="111" spans="14:14" x14ac:dyDescent="0.2">
      <c r="N111" s="7"/>
    </row>
    <row r="112" spans="14:14" x14ac:dyDescent="0.2">
      <c r="N112" s="7"/>
    </row>
    <row r="113" spans="14:14" x14ac:dyDescent="0.2">
      <c r="N113" s="7"/>
    </row>
    <row r="114" spans="14:14" x14ac:dyDescent="0.2">
      <c r="N114" s="7"/>
    </row>
    <row r="115" spans="14:14" x14ac:dyDescent="0.2">
      <c r="N115" s="7"/>
    </row>
    <row r="116" spans="14:14" x14ac:dyDescent="0.2">
      <c r="N116" s="7"/>
    </row>
    <row r="117" spans="14:14" x14ac:dyDescent="0.2">
      <c r="N117" s="7"/>
    </row>
    <row r="118" spans="14:14" x14ac:dyDescent="0.2">
      <c r="N118" s="7"/>
    </row>
    <row r="119" spans="14:14" x14ac:dyDescent="0.2">
      <c r="N119" s="7"/>
    </row>
    <row r="120" spans="14:14" x14ac:dyDescent="0.2">
      <c r="N120" s="7"/>
    </row>
    <row r="121" spans="14:14" x14ac:dyDescent="0.2">
      <c r="N121" s="7"/>
    </row>
    <row r="122" spans="14:14" x14ac:dyDescent="0.2">
      <c r="N122" s="7"/>
    </row>
    <row r="123" spans="14:14" x14ac:dyDescent="0.2">
      <c r="N123" s="7"/>
    </row>
    <row r="124" spans="14:14" x14ac:dyDescent="0.2">
      <c r="N124" s="7"/>
    </row>
    <row r="125" spans="14:14" x14ac:dyDescent="0.2">
      <c r="N125" s="7"/>
    </row>
    <row r="126" spans="14:14" x14ac:dyDescent="0.2">
      <c r="N126" s="7"/>
    </row>
    <row r="127" spans="14:14" x14ac:dyDescent="0.2">
      <c r="N127" s="7"/>
    </row>
    <row r="128" spans="14:14" x14ac:dyDescent="0.2">
      <c r="N128" s="7"/>
    </row>
    <row r="129" spans="14:14" x14ac:dyDescent="0.2">
      <c r="N129" s="7"/>
    </row>
    <row r="131" spans="14:14" x14ac:dyDescent="0.2">
      <c r="N131" s="7"/>
    </row>
    <row r="132" spans="14:14" x14ac:dyDescent="0.2">
      <c r="N132" s="7"/>
    </row>
    <row r="133" spans="14:14" x14ac:dyDescent="0.2">
      <c r="N133" s="7"/>
    </row>
    <row r="148" spans="14:14" x14ac:dyDescent="0.2">
      <c r="N148" s="7"/>
    </row>
    <row r="149" spans="14:14" x14ac:dyDescent="0.2">
      <c r="N149" s="7"/>
    </row>
    <row r="151" spans="14:14" x14ac:dyDescent="0.2">
      <c r="N151" s="7"/>
    </row>
    <row r="152" spans="14:14" x14ac:dyDescent="0.2">
      <c r="N152" s="7"/>
    </row>
    <row r="153" spans="14:14" x14ac:dyDescent="0.2">
      <c r="N153" s="7"/>
    </row>
  </sheetData>
  <mergeCells count="71">
    <mergeCell ref="A66:G66"/>
    <mergeCell ref="A69:G69"/>
    <mergeCell ref="B62:D62"/>
    <mergeCell ref="A58:G58"/>
    <mergeCell ref="B72:D72"/>
    <mergeCell ref="A67:A68"/>
    <mergeCell ref="B67:B68"/>
    <mergeCell ref="C67:C68"/>
    <mergeCell ref="D67:D68"/>
    <mergeCell ref="E67:G67"/>
    <mergeCell ref="A84:D84"/>
    <mergeCell ref="A46:G46"/>
    <mergeCell ref="A50:G50"/>
    <mergeCell ref="A55:G55"/>
    <mergeCell ref="A61:D61"/>
    <mergeCell ref="A79:G79"/>
    <mergeCell ref="A77:A78"/>
    <mergeCell ref="B77:B78"/>
    <mergeCell ref="C77:C78"/>
    <mergeCell ref="D77:D78"/>
    <mergeCell ref="E77:G77"/>
    <mergeCell ref="A74:G74"/>
    <mergeCell ref="A75:G75"/>
    <mergeCell ref="A76:G76"/>
    <mergeCell ref="A64:G64"/>
    <mergeCell ref="A65:G65"/>
    <mergeCell ref="A37:A38"/>
    <mergeCell ref="B37:B38"/>
    <mergeCell ref="C37:C38"/>
    <mergeCell ref="D37:D38"/>
    <mergeCell ref="E37:G37"/>
    <mergeCell ref="A39:G39"/>
    <mergeCell ref="A43:G43"/>
    <mergeCell ref="A44:A45"/>
    <mergeCell ref="B44:B45"/>
    <mergeCell ref="C44:C45"/>
    <mergeCell ref="D44:D45"/>
    <mergeCell ref="E44:G44"/>
    <mergeCell ref="A30:G30"/>
    <mergeCell ref="A32:G32"/>
    <mergeCell ref="A34:G34"/>
    <mergeCell ref="A36:G36"/>
    <mergeCell ref="A16:G16"/>
    <mergeCell ref="A19:G19"/>
    <mergeCell ref="A23:D23"/>
    <mergeCell ref="A25:G25"/>
    <mergeCell ref="A26:G26"/>
    <mergeCell ref="A27:G27"/>
    <mergeCell ref="A28:A29"/>
    <mergeCell ref="B28:B29"/>
    <mergeCell ref="C28:C29"/>
    <mergeCell ref="D28:D29"/>
    <mergeCell ref="E28:G28"/>
    <mergeCell ref="A7:G7"/>
    <mergeCell ref="A9:G9"/>
    <mergeCell ref="A11:G11"/>
    <mergeCell ref="A13:G13"/>
    <mergeCell ref="A14:A15"/>
    <mergeCell ref="B14:B15"/>
    <mergeCell ref="C14:C15"/>
    <mergeCell ref="D14:D15"/>
    <mergeCell ref="E14:G14"/>
    <mergeCell ref="A1:G1"/>
    <mergeCell ref="A2:G2"/>
    <mergeCell ref="A3:G3"/>
    <mergeCell ref="A4:G4"/>
    <mergeCell ref="A5:A6"/>
    <mergeCell ref="B5:B6"/>
    <mergeCell ref="C5:C6"/>
    <mergeCell ref="D5:D6"/>
    <mergeCell ref="E5:G5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26.12.2024</vt:lpstr>
    </vt:vector>
  </TitlesOfParts>
  <Company>kashroo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Пользователь Windows</cp:lastModifiedBy>
  <cp:lastPrinted>2025-01-11T06:40:18Z</cp:lastPrinted>
  <dcterms:created xsi:type="dcterms:W3CDTF">2011-11-17T07:20:47Z</dcterms:created>
  <dcterms:modified xsi:type="dcterms:W3CDTF">2025-01-11T07:08:54Z</dcterms:modified>
</cp:coreProperties>
</file>